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修改后" sheetId="6" r:id="rId1"/>
  </sheets>
  <definedNames>
    <definedName name="_xlnm.Print_Area" localSheetId="0">修改后!$A$1:$K$55</definedName>
    <definedName name="_xlnm.Print_Titles" localSheetId="0">修改后!$3:$4</definedName>
    <definedName name="_xlnm._FilterDatabase" localSheetId="0" hidden="1">修改后!$A$5:$K$43</definedName>
  </definedNames>
  <calcPr calcId="144525"/>
</workbook>
</file>

<file path=xl/sharedStrings.xml><?xml version="1.0" encoding="utf-8"?>
<sst xmlns="http://schemas.openxmlformats.org/spreadsheetml/2006/main" count="66" uniqueCount="40">
  <si>
    <t>附表</t>
  </si>
  <si>
    <r>
      <rPr>
        <sz val="18"/>
        <rFont val="方正小标宋简体"/>
        <charset val="134"/>
      </rPr>
      <t>柳州市幼儿园、义务教育、高中建设项目规划表（</t>
    </r>
    <r>
      <rPr>
        <sz val="18"/>
        <rFont val="Times New Roman"/>
        <charset val="134"/>
      </rPr>
      <t>2021-2025</t>
    </r>
    <r>
      <rPr>
        <sz val="18"/>
        <rFont val="方正小标宋简体"/>
        <charset val="134"/>
      </rPr>
      <t>年）</t>
    </r>
  </si>
  <si>
    <r>
      <rPr>
        <b/>
        <sz val="10"/>
        <rFont val="方正黑体_GBK"/>
        <charset val="134"/>
      </rPr>
      <t>学校名称</t>
    </r>
  </si>
  <si>
    <r>
      <rPr>
        <b/>
        <sz val="10"/>
        <rFont val="方正黑体_GBK"/>
        <charset val="134"/>
      </rPr>
      <t>学校</t>
    </r>
    <r>
      <rPr>
        <b/>
        <sz val="10"/>
        <rFont val="Times New Roman"/>
        <charset val="134"/>
      </rPr>
      <t xml:space="preserve">
</t>
    </r>
    <r>
      <rPr>
        <b/>
        <sz val="10"/>
        <rFont val="方正黑体_GBK"/>
        <charset val="134"/>
      </rPr>
      <t>数量（所）</t>
    </r>
  </si>
  <si>
    <r>
      <rPr>
        <b/>
        <sz val="10"/>
        <rFont val="方正黑体_GBK"/>
        <charset val="134"/>
      </rPr>
      <t>规划投资总额（万元）</t>
    </r>
  </si>
  <si>
    <r>
      <rPr>
        <b/>
        <sz val="10"/>
        <rFont val="方正黑体_GBK"/>
        <charset val="134"/>
      </rPr>
      <t>其中：土建项目规划</t>
    </r>
  </si>
  <si>
    <r>
      <rPr>
        <b/>
        <sz val="10"/>
        <rFont val="方正黑体_GBK"/>
        <charset val="134"/>
      </rPr>
      <t>其中：设备项目规划</t>
    </r>
  </si>
  <si>
    <r>
      <rPr>
        <b/>
        <sz val="10"/>
        <rFont val="方正黑体_GBK"/>
        <charset val="134"/>
      </rPr>
      <t>备注</t>
    </r>
  </si>
  <si>
    <r>
      <rPr>
        <b/>
        <sz val="10"/>
        <rFont val="方正黑体_GBK"/>
        <charset val="134"/>
      </rPr>
      <t>项目数（个）</t>
    </r>
  </si>
  <si>
    <r>
      <rPr>
        <b/>
        <sz val="10"/>
        <rFont val="方正黑体_GBK"/>
        <charset val="134"/>
      </rPr>
      <t>校舍面积（平方米）</t>
    </r>
  </si>
  <si>
    <r>
      <rPr>
        <b/>
        <sz val="10"/>
        <rFont val="方正黑体_GBK"/>
        <charset val="134"/>
      </rPr>
      <t>增加学位数（个）</t>
    </r>
  </si>
  <si>
    <r>
      <rPr>
        <b/>
        <sz val="10"/>
        <rFont val="方正黑体_GBK"/>
        <charset val="134"/>
      </rPr>
      <t>增加床位数（个）</t>
    </r>
  </si>
  <si>
    <r>
      <rPr>
        <b/>
        <sz val="10"/>
        <rFont val="方正黑体_GBK"/>
        <charset val="134"/>
      </rPr>
      <t>土建项目规划投资额（万元）</t>
    </r>
  </si>
  <si>
    <r>
      <rPr>
        <b/>
        <sz val="10"/>
        <rFont val="方正黑体_GBK"/>
        <charset val="134"/>
      </rPr>
      <t>数量（台</t>
    </r>
    <r>
      <rPr>
        <b/>
        <sz val="10"/>
        <rFont val="Times New Roman"/>
        <charset val="134"/>
      </rPr>
      <t>/</t>
    </r>
    <r>
      <rPr>
        <b/>
        <sz val="10"/>
        <rFont val="方正黑体_GBK"/>
        <charset val="134"/>
      </rPr>
      <t>件</t>
    </r>
    <r>
      <rPr>
        <b/>
        <sz val="10"/>
        <rFont val="Times New Roman"/>
        <charset val="134"/>
      </rPr>
      <t>/</t>
    </r>
    <r>
      <rPr>
        <b/>
        <sz val="10"/>
        <rFont val="方正黑体_GBK"/>
        <charset val="134"/>
      </rPr>
      <t>册</t>
    </r>
    <r>
      <rPr>
        <b/>
        <sz val="10"/>
        <rFont val="Times New Roman"/>
        <charset val="134"/>
      </rPr>
      <t>/</t>
    </r>
    <r>
      <rPr>
        <b/>
        <sz val="10"/>
        <rFont val="方正黑体_GBK"/>
        <charset val="134"/>
      </rPr>
      <t>套</t>
    </r>
    <r>
      <rPr>
        <b/>
        <sz val="10"/>
        <rFont val="Times New Roman"/>
        <charset val="134"/>
      </rPr>
      <t>/</t>
    </r>
    <r>
      <rPr>
        <b/>
        <sz val="10"/>
        <rFont val="方正黑体_GBK"/>
        <charset val="134"/>
      </rPr>
      <t>间</t>
    </r>
    <r>
      <rPr>
        <b/>
        <sz val="10"/>
        <rFont val="Times New Roman"/>
        <charset val="134"/>
      </rPr>
      <t>/GB</t>
    </r>
    <r>
      <rPr>
        <b/>
        <sz val="10"/>
        <rFont val="方正黑体_GBK"/>
        <charset val="134"/>
      </rPr>
      <t>）</t>
    </r>
  </si>
  <si>
    <r>
      <rPr>
        <b/>
        <sz val="10"/>
        <rFont val="方正黑体_GBK"/>
        <charset val="134"/>
      </rPr>
      <t>设施设备购置规划投资额（万元）</t>
    </r>
  </si>
  <si>
    <r>
      <rPr>
        <b/>
        <sz val="10"/>
        <rFont val="宋体"/>
        <charset val="134"/>
      </rPr>
      <t>柳州市总计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</si>
  <si>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幼儿园合计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</si>
  <si>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义务教育合计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</si>
  <si>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高中合计</t>
    </r>
  </si>
  <si>
    <r>
      <rPr>
        <b/>
        <sz val="10"/>
        <rFont val="宋体"/>
        <charset val="134"/>
      </rPr>
      <t>市区幼儿园合计</t>
    </r>
  </si>
  <si>
    <r>
      <rPr>
        <b/>
        <sz val="10"/>
        <rFont val="宋体"/>
        <charset val="134"/>
      </rPr>
      <t>市区义务教育合计</t>
    </r>
  </si>
  <si>
    <r>
      <rPr>
        <b/>
        <sz val="10"/>
        <rFont val="宋体"/>
        <charset val="134"/>
      </rPr>
      <t>市区高中小计</t>
    </r>
  </si>
  <si>
    <r>
      <rPr>
        <b/>
        <sz val="10"/>
        <rFont val="宋体"/>
        <charset val="134"/>
      </rPr>
      <t>柳北区小计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</si>
  <si>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幼儿园小计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</si>
  <si>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义务教育小计</t>
    </r>
  </si>
  <si>
    <r>
      <rPr>
        <b/>
        <sz val="10"/>
        <rFont val="宋体"/>
        <charset val="134"/>
      </rPr>
      <t>城中区小计</t>
    </r>
  </si>
  <si>
    <r>
      <rPr>
        <b/>
        <sz val="10"/>
        <rFont val="宋体"/>
        <charset val="134"/>
      </rPr>
      <t>鱼峰区小计</t>
    </r>
  </si>
  <si>
    <r>
      <rPr>
        <b/>
        <sz val="10"/>
        <rFont val="宋体"/>
        <charset val="134"/>
      </rPr>
      <t>柳南区小计</t>
    </r>
  </si>
  <si>
    <r>
      <rPr>
        <b/>
        <sz val="10"/>
        <rFont val="宋体"/>
        <charset val="134"/>
      </rPr>
      <t>柳东新区小计</t>
    </r>
  </si>
  <si>
    <r>
      <rPr>
        <b/>
        <sz val="10"/>
        <rFont val="宋体"/>
        <charset val="134"/>
      </rPr>
      <t>阳和工业新区小计</t>
    </r>
  </si>
  <si>
    <r>
      <rPr>
        <b/>
        <sz val="10"/>
        <rFont val="宋体"/>
        <charset val="134"/>
      </rPr>
      <t>柳江区小计</t>
    </r>
  </si>
  <si>
    <r>
      <rPr>
        <b/>
        <sz val="10"/>
        <rFont val="宋体"/>
        <charset val="134"/>
      </rPr>
      <t>县域幼儿园合计</t>
    </r>
  </si>
  <si>
    <r>
      <rPr>
        <b/>
        <sz val="10"/>
        <rFont val="宋体"/>
        <charset val="134"/>
      </rPr>
      <t>县域义务教育合计</t>
    </r>
  </si>
  <si>
    <r>
      <rPr>
        <b/>
        <sz val="10"/>
        <rFont val="宋体"/>
        <charset val="134"/>
      </rPr>
      <t>县域高中合计</t>
    </r>
  </si>
  <si>
    <r>
      <rPr>
        <b/>
        <sz val="10"/>
        <rFont val="宋体"/>
        <charset val="134"/>
      </rPr>
      <t>柳城县小计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</si>
  <si>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高中小计</t>
    </r>
  </si>
  <si>
    <r>
      <rPr>
        <b/>
        <sz val="10"/>
        <rFont val="宋体"/>
        <charset val="134"/>
      </rPr>
      <t>鹿寨县小计</t>
    </r>
  </si>
  <si>
    <r>
      <rPr>
        <b/>
        <sz val="10"/>
        <rFont val="宋体"/>
        <charset val="134"/>
      </rPr>
      <t>融安县小计</t>
    </r>
  </si>
  <si>
    <r>
      <rPr>
        <b/>
        <sz val="10"/>
        <rFont val="宋体"/>
        <charset val="134"/>
      </rPr>
      <t>融水县小计</t>
    </r>
  </si>
  <si>
    <r>
      <rPr>
        <b/>
        <sz val="10"/>
        <rFont val="宋体"/>
        <charset val="134"/>
      </rPr>
      <t>三江县小计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</si>
</sst>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0"/>
      <name val="Times New Roman"/>
      <charset val="0"/>
    </font>
    <font>
      <b/>
      <sz val="10"/>
      <name val="宋体"/>
      <charset val="134"/>
    </font>
    <font>
      <b/>
      <sz val="10"/>
      <name val="Times New Roman"/>
      <charset val="0"/>
    </font>
    <font>
      <sz val="10"/>
      <name val="宋体"/>
      <charset val="134"/>
    </font>
    <font>
      <sz val="12"/>
      <name val="方正黑体_GBK"/>
      <charset val="134"/>
    </font>
    <font>
      <sz val="10"/>
      <name val="Times New Roman"/>
      <charset val="134"/>
    </font>
    <font>
      <sz val="18"/>
      <name val="Times New Roman"/>
      <charset val="134"/>
    </font>
    <font>
      <b/>
      <sz val="10"/>
      <name val="Times New Roman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u/>
      <sz val="12"/>
      <color indexed="36"/>
      <name val="宋体"/>
      <charset val="134"/>
    </font>
    <font>
      <b/>
      <sz val="13"/>
      <color indexed="56"/>
      <name val="宋体"/>
      <charset val="134"/>
    </font>
    <font>
      <u/>
      <sz val="12"/>
      <color indexed="12"/>
      <name val="宋体"/>
      <charset val="134"/>
    </font>
    <font>
      <i/>
      <sz val="11"/>
      <color indexed="23"/>
      <name val="宋体"/>
      <charset val="134"/>
    </font>
    <font>
      <sz val="12"/>
      <name val="Times New Roman"/>
      <charset val="0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18"/>
      <name val="方正小标宋简体"/>
      <charset val="134"/>
    </font>
    <font>
      <b/>
      <sz val="10"/>
      <name val="方正黑体_GBK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5">
    <xf numFmtId="0" fontId="0" fillId="0" borderId="0"/>
    <xf numFmtId="0" fontId="15" fillId="0" borderId="0"/>
    <xf numFmtId="0" fontId="0" fillId="0" borderId="0"/>
    <xf numFmtId="0" fontId="15" fillId="0" borderId="0"/>
    <xf numFmtId="0" fontId="10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8" fillId="15" borderId="7" applyNumberFormat="false" applyAlignment="false" applyProtection="false">
      <alignment vertical="center"/>
    </xf>
    <xf numFmtId="0" fontId="25" fillId="21" borderId="11" applyNumberFormat="false" applyAlignment="false" applyProtection="false">
      <alignment vertical="center"/>
    </xf>
    <xf numFmtId="0" fontId="15" fillId="0" borderId="0"/>
    <xf numFmtId="0" fontId="21" fillId="17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top"/>
      <protection locked="false"/>
    </xf>
    <xf numFmtId="0" fontId="10" fillId="16" borderId="0" applyNumberFormat="false" applyBorder="false" applyAlignment="false" applyProtection="false">
      <alignment vertical="center"/>
    </xf>
    <xf numFmtId="0" fontId="0" fillId="0" borderId="0"/>
    <xf numFmtId="0" fontId="16" fillId="0" borderId="4" applyNumberFormat="false" applyFill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top"/>
      <protection locked="false"/>
    </xf>
    <xf numFmtId="0" fontId="9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12" borderId="6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2" fillId="15" borderId="9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8" fillId="11" borderId="9" applyNumberFormat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5">
    <xf numFmtId="0" fontId="0" fillId="0" borderId="0" xfId="0" applyAlignment="true">
      <alignment vertical="center"/>
    </xf>
    <xf numFmtId="0" fontId="1" fillId="0" borderId="0" xfId="0" applyNumberFormat="true" applyFont="true" applyFill="true" applyAlignment="true">
      <alignment horizontal="center"/>
    </xf>
    <xf numFmtId="0" fontId="2" fillId="0" borderId="0" xfId="0" applyNumberFormat="true" applyFont="true" applyFill="true" applyAlignment="true">
      <alignment horizontal="center" vertical="center" wrapText="true"/>
    </xf>
    <xf numFmtId="0" fontId="3" fillId="0" borderId="0" xfId="0" applyNumberFormat="true" applyFont="true" applyFill="true" applyAlignment="true">
      <alignment vertical="center" wrapText="true"/>
    </xf>
    <xf numFmtId="0" fontId="1" fillId="0" borderId="0" xfId="0" applyNumberFormat="true" applyFont="true" applyFill="true" applyAlignment="true">
      <alignment vertical="center" wrapText="true"/>
    </xf>
    <xf numFmtId="0" fontId="0" fillId="0" borderId="0" xfId="0" applyFill="true" applyAlignment="true">
      <alignment vertical="center"/>
    </xf>
    <xf numFmtId="0" fontId="4" fillId="0" borderId="0" xfId="0" applyNumberFormat="true" applyFont="true" applyFill="true" applyAlignment="true">
      <alignment vertical="center" wrapText="true"/>
    </xf>
    <xf numFmtId="176" fontId="4" fillId="0" borderId="0" xfId="0" applyNumberFormat="true" applyFont="true" applyFill="true" applyAlignment="true">
      <alignment vertical="center" wrapText="true"/>
    </xf>
    <xf numFmtId="0" fontId="0" fillId="0" borderId="0" xfId="0" applyNumberFormat="true" applyFont="true" applyFill="true" applyAlignment="true">
      <alignment vertical="center" wrapText="true"/>
    </xf>
    <xf numFmtId="0" fontId="0" fillId="0" borderId="0" xfId="0" applyFont="true" applyFill="true" applyAlignment="true">
      <alignment vertical="center"/>
    </xf>
    <xf numFmtId="0" fontId="5" fillId="0" borderId="0" xfId="0" applyNumberFormat="true" applyFont="true" applyFill="true" applyAlignment="true">
      <alignment vertical="center" wrapText="true"/>
    </xf>
    <xf numFmtId="0" fontId="6" fillId="0" borderId="0" xfId="0" applyNumberFormat="true" applyFont="true" applyFill="true" applyAlignment="true">
      <alignment vertical="center" wrapText="true"/>
    </xf>
    <xf numFmtId="176" fontId="6" fillId="0" borderId="0" xfId="0" applyNumberFormat="true" applyFont="true" applyFill="true" applyAlignment="true">
      <alignment vertical="center" wrapText="true"/>
    </xf>
    <xf numFmtId="0" fontId="7" fillId="0" borderId="0" xfId="0" applyNumberFormat="true" applyFont="true" applyFill="true" applyAlignment="true">
      <alignment horizontal="center" vertical="center" wrapText="true"/>
    </xf>
    <xf numFmtId="176" fontId="7" fillId="0" borderId="0" xfId="0" applyNumberFormat="true" applyFont="true" applyFill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vertical="center" wrapText="true"/>
    </xf>
    <xf numFmtId="176" fontId="8" fillId="0" borderId="1" xfId="0" applyNumberFormat="true" applyFont="true" applyFill="true" applyBorder="true" applyAlignment="true">
      <alignment vertical="center" wrapText="true"/>
    </xf>
    <xf numFmtId="0" fontId="8" fillId="0" borderId="1" xfId="8" applyNumberFormat="true" applyFont="true" applyFill="true" applyBorder="true" applyAlignment="true">
      <alignment vertical="center" wrapText="true"/>
    </xf>
    <xf numFmtId="176" fontId="8" fillId="0" borderId="2" xfId="0" applyNumberFormat="true" applyFont="true" applyFill="true" applyBorder="true" applyAlignment="true">
      <alignment horizontal="center" vertical="center" wrapText="true"/>
    </xf>
    <xf numFmtId="0" fontId="2" fillId="0" borderId="0" xfId="0" applyNumberFormat="true" applyFont="true" applyFill="true" applyAlignment="true">
      <alignment vertical="center" wrapText="true"/>
    </xf>
    <xf numFmtId="0" fontId="6" fillId="0" borderId="1" xfId="0" applyNumberFormat="true" applyFont="true" applyFill="true" applyBorder="true" applyAlignment="true">
      <alignment vertical="center" wrapText="true"/>
    </xf>
    <xf numFmtId="176" fontId="8" fillId="0" borderId="1" xfId="8" applyNumberFormat="true" applyFont="true" applyFill="true" applyBorder="true" applyAlignment="true">
      <alignment vertical="center" wrapText="true"/>
    </xf>
    <xf numFmtId="0" fontId="6" fillId="0" borderId="1" xfId="8" applyNumberFormat="true" applyFont="true" applyFill="true" applyBorder="true" applyAlignment="true">
      <alignment vertical="center" wrapText="true"/>
    </xf>
  </cellXfs>
  <cellStyles count="55">
    <cellStyle name="常规" xfId="0" builtinId="0"/>
    <cellStyle name="常规_Sheet2_3" xfId="1"/>
    <cellStyle name="常规 4" xfId="2"/>
    <cellStyle name="样式 1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常规_Sheet2_2" xfId="8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常规 4_附件4规划表" xfId="18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标题" xfId="25" builtinId="15"/>
    <cellStyle name="已访问的超链接" xfId="26" builtinId="9"/>
    <cellStyle name="40% - 强调文字颜色 4" xfId="27" builtinId="43"/>
    <cellStyle name="常规_附件1-2_1" xfId="28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9" defaultPivotStyle="PivotStyleLight16"/>
  <colors>
    <mruColors>
      <color rgb="00FFFFFF"/>
      <color rgb="0092D05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IV55"/>
  <sheetViews>
    <sheetView tabSelected="1" view="pageBreakPreview" zoomScaleNormal="100" zoomScaleSheetLayoutView="100" workbookViewId="0">
      <pane xSplit="1" ySplit="4" topLeftCell="B45" activePane="bottomRight" state="frozen"/>
      <selection/>
      <selection pane="topRight"/>
      <selection pane="bottomLeft"/>
      <selection pane="bottomRight" activeCell="C10" sqref="C10"/>
    </sheetView>
  </sheetViews>
  <sheetFormatPr defaultColWidth="9" defaultRowHeight="14.25"/>
  <cols>
    <col min="1" max="1" width="16.375" style="6" customWidth="true"/>
    <col min="2" max="2" width="10" style="6" customWidth="true"/>
    <col min="3" max="3" width="15.375" style="7" customWidth="true"/>
    <col min="4" max="4" width="8.75" style="6" customWidth="true"/>
    <col min="5" max="7" width="9.875" style="6" customWidth="true"/>
    <col min="8" max="8" width="13" style="6" customWidth="true"/>
    <col min="9" max="9" width="12.875" style="6" customWidth="true"/>
    <col min="10" max="10" width="15.625" style="7" customWidth="true"/>
    <col min="11" max="11" width="4.125" style="6" customWidth="true"/>
    <col min="12" max="136" width="9" style="6"/>
    <col min="137" max="149" width="9" style="8"/>
    <col min="150" max="16384" width="9" style="9"/>
  </cols>
  <sheetData>
    <row r="1" ht="15.75" spans="1:11">
      <c r="A1" s="10" t="s">
        <v>0</v>
      </c>
      <c r="B1" s="11"/>
      <c r="C1" s="12"/>
      <c r="D1" s="11"/>
      <c r="E1" s="11"/>
      <c r="F1" s="11"/>
      <c r="G1" s="11"/>
      <c r="H1" s="11"/>
      <c r="I1" s="11"/>
      <c r="J1" s="12"/>
      <c r="K1" s="11"/>
    </row>
    <row r="2" s="1" customFormat="true" ht="22.5" spans="1:149">
      <c r="A2" s="13" t="s">
        <v>1</v>
      </c>
      <c r="B2" s="13"/>
      <c r="C2" s="14"/>
      <c r="D2" s="13"/>
      <c r="E2" s="13"/>
      <c r="F2" s="13"/>
      <c r="G2" s="13"/>
      <c r="H2" s="13"/>
      <c r="I2" s="13"/>
      <c r="J2" s="14"/>
      <c r="K2" s="13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</row>
    <row r="3" s="2" customFormat="true" ht="17" customHeight="true" spans="1:149">
      <c r="A3" s="15" t="s">
        <v>2</v>
      </c>
      <c r="B3" s="15" t="s">
        <v>3</v>
      </c>
      <c r="C3" s="16" t="s">
        <v>4</v>
      </c>
      <c r="D3" s="15" t="s">
        <v>5</v>
      </c>
      <c r="E3" s="15"/>
      <c r="F3" s="15"/>
      <c r="G3" s="15"/>
      <c r="H3" s="15"/>
      <c r="I3" s="15" t="s">
        <v>6</v>
      </c>
      <c r="J3" s="16"/>
      <c r="K3" s="15" t="s">
        <v>7</v>
      </c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8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</row>
    <row r="4" s="2" customFormat="true" ht="27" customHeight="true" spans="1:149">
      <c r="A4" s="15"/>
      <c r="B4" s="15"/>
      <c r="C4" s="16"/>
      <c r="D4" s="15" t="s">
        <v>8</v>
      </c>
      <c r="E4" s="15" t="s">
        <v>9</v>
      </c>
      <c r="F4" s="15" t="s">
        <v>10</v>
      </c>
      <c r="G4" s="15" t="s">
        <v>11</v>
      </c>
      <c r="H4" s="15" t="s">
        <v>12</v>
      </c>
      <c r="I4" s="15" t="s">
        <v>13</v>
      </c>
      <c r="J4" s="20" t="s">
        <v>14</v>
      </c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8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</row>
    <row r="5" s="3" customFormat="true" ht="19" customHeight="true" spans="1:256">
      <c r="A5" s="17" t="s">
        <v>15</v>
      </c>
      <c r="B5" s="17">
        <f t="shared" ref="B5:J5" si="0">SUM(B6:B8)</f>
        <v>310</v>
      </c>
      <c r="C5" s="18">
        <f>SUM(H5,J5)</f>
        <v>1823347.4</v>
      </c>
      <c r="D5" s="17">
        <f t="shared" si="0"/>
        <v>665</v>
      </c>
      <c r="E5" s="17">
        <f t="shared" si="0"/>
        <v>3647275.71</v>
      </c>
      <c r="F5" s="17">
        <f t="shared" si="0"/>
        <v>236207</v>
      </c>
      <c r="G5" s="17">
        <f t="shared" si="0"/>
        <v>76179</v>
      </c>
      <c r="H5" s="17">
        <f t="shared" si="0"/>
        <v>1701466</v>
      </c>
      <c r="I5" s="17">
        <f t="shared" si="0"/>
        <v>12891247</v>
      </c>
      <c r="J5" s="18">
        <f t="shared" si="0"/>
        <v>121881.4</v>
      </c>
      <c r="K5" s="17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</row>
    <row r="6" s="3" customFormat="true" ht="19" customHeight="true" spans="1:256">
      <c r="A6" s="17" t="s">
        <v>16</v>
      </c>
      <c r="B6" s="17">
        <f t="shared" ref="B6:J6" si="1">SUM(B37,B41,B45,B49,B53,B13,B16,B19,B22,B25,B28,B31)</f>
        <v>122</v>
      </c>
      <c r="C6" s="18">
        <f t="shared" si="1"/>
        <v>274169.7</v>
      </c>
      <c r="D6" s="17">
        <f t="shared" si="1"/>
        <v>207</v>
      </c>
      <c r="E6" s="17">
        <f t="shared" si="1"/>
        <v>512490.69</v>
      </c>
      <c r="F6" s="17">
        <f t="shared" si="1"/>
        <v>45141</v>
      </c>
      <c r="G6" s="17">
        <f t="shared" si="1"/>
        <v>12680</v>
      </c>
      <c r="H6" s="17">
        <f t="shared" si="1"/>
        <v>250247</v>
      </c>
      <c r="I6" s="17">
        <f t="shared" si="1"/>
        <v>282277</v>
      </c>
      <c r="J6" s="18">
        <f t="shared" si="1"/>
        <v>23922.7</v>
      </c>
      <c r="K6" s="1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</row>
    <row r="7" s="3" customFormat="true" ht="19" customHeight="true" spans="1:256">
      <c r="A7" s="17" t="s">
        <v>17</v>
      </c>
      <c r="B7" s="17">
        <f t="shared" ref="B7:J7" si="2">SUM(B38,B42,B46,B50,B54,B14,B17,B20,B23,B26,B29,B32)</f>
        <v>168</v>
      </c>
      <c r="C7" s="18">
        <f t="shared" si="2"/>
        <v>1127346.2</v>
      </c>
      <c r="D7" s="17">
        <f t="shared" si="2"/>
        <v>362</v>
      </c>
      <c r="E7" s="17">
        <f t="shared" si="2"/>
        <v>2191104.02</v>
      </c>
      <c r="F7" s="17">
        <f t="shared" si="2"/>
        <v>161713</v>
      </c>
      <c r="G7" s="17">
        <f t="shared" si="2"/>
        <v>28499</v>
      </c>
      <c r="H7" s="17">
        <f t="shared" si="2"/>
        <v>1053156</v>
      </c>
      <c r="I7" s="17">
        <f t="shared" si="2"/>
        <v>7696712</v>
      </c>
      <c r="J7" s="18">
        <f t="shared" si="2"/>
        <v>74190.2</v>
      </c>
      <c r="K7" s="17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</row>
    <row r="8" s="3" customFormat="true" ht="19" customHeight="true" spans="1:256">
      <c r="A8" s="17" t="s">
        <v>18</v>
      </c>
      <c r="B8" s="17">
        <f t="shared" ref="B8:J8" si="3">SUM(B39,B43,B47,B51,B55,B11)</f>
        <v>20</v>
      </c>
      <c r="C8" s="18">
        <f t="shared" si="3"/>
        <v>421831.5</v>
      </c>
      <c r="D8" s="17">
        <f t="shared" si="3"/>
        <v>96</v>
      </c>
      <c r="E8" s="17">
        <f t="shared" si="3"/>
        <v>943681</v>
      </c>
      <c r="F8" s="17">
        <f t="shared" si="3"/>
        <v>29353</v>
      </c>
      <c r="G8" s="17">
        <f t="shared" si="3"/>
        <v>35000</v>
      </c>
      <c r="H8" s="17">
        <f t="shared" si="3"/>
        <v>398063</v>
      </c>
      <c r="I8" s="17">
        <f t="shared" si="3"/>
        <v>4912258</v>
      </c>
      <c r="J8" s="18">
        <f t="shared" si="3"/>
        <v>23768.5</v>
      </c>
      <c r="K8" s="17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</row>
    <row r="9" s="3" customFormat="true" ht="19" customHeight="true" spans="1:256">
      <c r="A9" s="17" t="s">
        <v>19</v>
      </c>
      <c r="B9" s="17">
        <f>B13+B16+B19+B22+B25+B28+B31</f>
        <v>75</v>
      </c>
      <c r="C9" s="18">
        <f t="shared" ref="C9:J9" si="4">C13+C16+C19+C22+C25+C28+C31</f>
        <v>231022</v>
      </c>
      <c r="D9" s="17">
        <f t="shared" si="4"/>
        <v>75</v>
      </c>
      <c r="E9" s="17">
        <f t="shared" si="4"/>
        <v>379825.69</v>
      </c>
      <c r="F9" s="17">
        <f t="shared" si="4"/>
        <v>32461</v>
      </c>
      <c r="G9" s="17">
        <v>0</v>
      </c>
      <c r="H9" s="17">
        <f t="shared" si="4"/>
        <v>213826</v>
      </c>
      <c r="I9" s="17">
        <f t="shared" si="4"/>
        <v>201447</v>
      </c>
      <c r="J9" s="18">
        <f t="shared" si="4"/>
        <v>17196</v>
      </c>
      <c r="K9" s="17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</row>
    <row r="10" s="3" customFormat="true" ht="19" customHeight="true" spans="1:256">
      <c r="A10" s="17" t="s">
        <v>20</v>
      </c>
      <c r="B10" s="17">
        <f>B14+B17+B20+B23+B26+B29+B32</f>
        <v>115</v>
      </c>
      <c r="C10" s="18">
        <f t="shared" ref="C10:J10" si="5">C14+C17+C20+C23+C26+C29+C32</f>
        <v>861772</v>
      </c>
      <c r="D10" s="17">
        <f t="shared" si="5"/>
        <v>130</v>
      </c>
      <c r="E10" s="17">
        <f t="shared" si="5"/>
        <v>1576399.02</v>
      </c>
      <c r="F10" s="17">
        <f t="shared" si="5"/>
        <v>119880</v>
      </c>
      <c r="G10" s="17">
        <f t="shared" si="5"/>
        <v>5386</v>
      </c>
      <c r="H10" s="17">
        <f t="shared" si="5"/>
        <v>811375</v>
      </c>
      <c r="I10" s="17">
        <f t="shared" si="5"/>
        <v>5733160</v>
      </c>
      <c r="J10" s="18">
        <f t="shared" si="5"/>
        <v>50397</v>
      </c>
      <c r="K10" s="17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</row>
    <row r="11" s="3" customFormat="true" ht="17.1" customHeight="true" spans="1:256">
      <c r="A11" s="17" t="s">
        <v>21</v>
      </c>
      <c r="B11" s="18">
        <v>10</v>
      </c>
      <c r="C11" s="18">
        <v>248328</v>
      </c>
      <c r="D11" s="18">
        <v>12</v>
      </c>
      <c r="E11" s="18">
        <v>533500</v>
      </c>
      <c r="F11" s="18">
        <v>11903</v>
      </c>
      <c r="G11" s="18">
        <v>21800</v>
      </c>
      <c r="H11" s="18">
        <v>236700</v>
      </c>
      <c r="I11" s="18">
        <v>2377553</v>
      </c>
      <c r="J11" s="18">
        <v>11628</v>
      </c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</row>
    <row r="12" s="4" customFormat="true" ht="17.1" customHeight="true" spans="1:149">
      <c r="A12" s="17" t="s">
        <v>22</v>
      </c>
      <c r="B12" s="18">
        <v>34</v>
      </c>
      <c r="C12" s="18">
        <v>177668</v>
      </c>
      <c r="D12" s="18">
        <v>35</v>
      </c>
      <c r="E12" s="18">
        <v>302184.67</v>
      </c>
      <c r="F12" s="18">
        <v>23640</v>
      </c>
      <c r="G12" s="18">
        <v>0</v>
      </c>
      <c r="H12" s="18">
        <v>167017</v>
      </c>
      <c r="I12" s="18">
        <v>881530</v>
      </c>
      <c r="J12" s="18">
        <v>10651</v>
      </c>
      <c r="K12" s="1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</row>
    <row r="13" s="4" customFormat="true" ht="17.1" customHeight="true" spans="1:149">
      <c r="A13" s="17" t="s">
        <v>23</v>
      </c>
      <c r="B13" s="18">
        <v>16</v>
      </c>
      <c r="C13" s="18">
        <v>66846</v>
      </c>
      <c r="D13" s="18">
        <v>16</v>
      </c>
      <c r="E13" s="18">
        <v>72986</v>
      </c>
      <c r="F13" s="18">
        <v>6030</v>
      </c>
      <c r="G13" s="18">
        <v>0</v>
      </c>
      <c r="H13" s="18">
        <v>63631</v>
      </c>
      <c r="I13" s="18">
        <v>37666</v>
      </c>
      <c r="J13" s="18">
        <v>3215</v>
      </c>
      <c r="K13" s="17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</row>
    <row r="14" s="4" customFormat="true" ht="17.1" customHeight="true" spans="1:149">
      <c r="A14" s="17" t="s">
        <v>24</v>
      </c>
      <c r="B14" s="17">
        <v>18</v>
      </c>
      <c r="C14" s="18">
        <v>110822</v>
      </c>
      <c r="D14" s="18">
        <v>19</v>
      </c>
      <c r="E14" s="18">
        <v>229198.67</v>
      </c>
      <c r="F14" s="18">
        <v>17610</v>
      </c>
      <c r="G14" s="18">
        <v>0</v>
      </c>
      <c r="H14" s="18">
        <v>103386</v>
      </c>
      <c r="I14" s="18">
        <v>843864</v>
      </c>
      <c r="J14" s="18">
        <v>7436</v>
      </c>
      <c r="K14" s="17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</row>
    <row r="15" s="4" customFormat="true" ht="17.1" customHeight="true" spans="1:149">
      <c r="A15" s="17" t="s">
        <v>25</v>
      </c>
      <c r="B15" s="17">
        <v>30</v>
      </c>
      <c r="C15" s="18">
        <v>185653</v>
      </c>
      <c r="D15" s="18">
        <v>30</v>
      </c>
      <c r="E15" s="18">
        <v>279310.69</v>
      </c>
      <c r="F15" s="18">
        <v>25060</v>
      </c>
      <c r="G15" s="18">
        <v>920</v>
      </c>
      <c r="H15" s="18">
        <v>174363</v>
      </c>
      <c r="I15" s="18">
        <v>1001494</v>
      </c>
      <c r="J15" s="18">
        <v>11290</v>
      </c>
      <c r="K15" s="17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</row>
    <row r="16" s="4" customFormat="true" ht="17.1" customHeight="true" spans="1:149">
      <c r="A16" s="17" t="s">
        <v>23</v>
      </c>
      <c r="B16" s="17">
        <v>15</v>
      </c>
      <c r="C16" s="18">
        <v>36457</v>
      </c>
      <c r="D16" s="18">
        <v>15</v>
      </c>
      <c r="E16" s="18">
        <v>66960</v>
      </c>
      <c r="F16" s="18">
        <v>5580</v>
      </c>
      <c r="G16" s="18">
        <v>0</v>
      </c>
      <c r="H16" s="18">
        <v>33480</v>
      </c>
      <c r="I16" s="18">
        <v>34878</v>
      </c>
      <c r="J16" s="18">
        <v>2977</v>
      </c>
      <c r="K16" s="1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</row>
    <row r="17" s="4" customFormat="true" ht="17.1" customHeight="true" spans="1:149">
      <c r="A17" s="17" t="s">
        <v>24</v>
      </c>
      <c r="B17" s="17">
        <v>15</v>
      </c>
      <c r="C17" s="18">
        <v>149196</v>
      </c>
      <c r="D17" s="18">
        <v>15</v>
      </c>
      <c r="E17" s="18">
        <v>212350.69</v>
      </c>
      <c r="F17" s="18">
        <v>19480</v>
      </c>
      <c r="G17" s="18">
        <v>920</v>
      </c>
      <c r="H17" s="18">
        <v>140883</v>
      </c>
      <c r="I17" s="18">
        <v>966616</v>
      </c>
      <c r="J17" s="18">
        <v>8313</v>
      </c>
      <c r="K17" s="1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</row>
    <row r="18" s="4" customFormat="true" ht="17.1" customHeight="true" spans="1:149">
      <c r="A18" s="17" t="s">
        <v>26</v>
      </c>
      <c r="B18" s="17">
        <v>41</v>
      </c>
      <c r="C18" s="18">
        <v>209330</v>
      </c>
      <c r="D18" s="18">
        <v>41</v>
      </c>
      <c r="E18" s="18">
        <v>398831</v>
      </c>
      <c r="F18" s="18">
        <v>30955</v>
      </c>
      <c r="G18" s="18">
        <v>0</v>
      </c>
      <c r="H18" s="18">
        <v>195893</v>
      </c>
      <c r="I18" s="18">
        <v>1284216</v>
      </c>
      <c r="J18" s="18">
        <v>13437</v>
      </c>
      <c r="K18" s="1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</row>
    <row r="19" s="4" customFormat="true" ht="17.1" customHeight="true" spans="1:149">
      <c r="A19" s="17" t="s">
        <v>23</v>
      </c>
      <c r="B19" s="17">
        <v>14</v>
      </c>
      <c r="C19" s="18">
        <v>17468</v>
      </c>
      <c r="D19" s="18">
        <v>14</v>
      </c>
      <c r="E19" s="18">
        <v>50400</v>
      </c>
      <c r="F19" s="18">
        <v>4200</v>
      </c>
      <c r="G19" s="18">
        <v>0</v>
      </c>
      <c r="H19" s="18">
        <v>15200</v>
      </c>
      <c r="I19" s="18">
        <v>26572</v>
      </c>
      <c r="J19" s="18">
        <v>2268</v>
      </c>
      <c r="K19" s="1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</row>
    <row r="20" s="4" customFormat="true" ht="17.1" customHeight="true" spans="1:149">
      <c r="A20" s="17" t="s">
        <v>24</v>
      </c>
      <c r="B20" s="17">
        <v>27</v>
      </c>
      <c r="C20" s="18">
        <v>191862</v>
      </c>
      <c r="D20" s="18">
        <v>27</v>
      </c>
      <c r="E20" s="18">
        <v>348431</v>
      </c>
      <c r="F20" s="18">
        <v>26755</v>
      </c>
      <c r="G20" s="18">
        <v>0</v>
      </c>
      <c r="H20" s="18">
        <v>180693</v>
      </c>
      <c r="I20" s="18">
        <v>1257644</v>
      </c>
      <c r="J20" s="18">
        <v>11169</v>
      </c>
      <c r="K20" s="17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</row>
    <row r="21" s="4" customFormat="true" ht="17.1" customHeight="true" spans="1:149">
      <c r="A21" s="17" t="s">
        <v>27</v>
      </c>
      <c r="B21" s="17">
        <v>26</v>
      </c>
      <c r="C21" s="18">
        <v>142252</v>
      </c>
      <c r="D21" s="18">
        <v>26</v>
      </c>
      <c r="E21" s="18">
        <v>316792.35</v>
      </c>
      <c r="F21" s="18">
        <v>20910</v>
      </c>
      <c r="G21" s="18">
        <v>1800</v>
      </c>
      <c r="H21" s="18">
        <v>133355</v>
      </c>
      <c r="I21" s="18">
        <v>846838</v>
      </c>
      <c r="J21" s="18">
        <v>8897</v>
      </c>
      <c r="K21" s="1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</row>
    <row r="22" s="4" customFormat="true" ht="17.1" customHeight="true" spans="1:149">
      <c r="A22" s="17" t="s">
        <v>23</v>
      </c>
      <c r="B22" s="17">
        <v>4</v>
      </c>
      <c r="C22" s="18">
        <v>18896</v>
      </c>
      <c r="D22" s="18">
        <v>4</v>
      </c>
      <c r="E22" s="18">
        <v>30875.69</v>
      </c>
      <c r="F22" s="18">
        <v>2610</v>
      </c>
      <c r="G22" s="18">
        <v>0</v>
      </c>
      <c r="H22" s="18">
        <v>17534</v>
      </c>
      <c r="I22" s="18">
        <v>15958</v>
      </c>
      <c r="J22" s="18">
        <v>1362</v>
      </c>
      <c r="K22" s="1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</row>
    <row r="23" s="4" customFormat="true" ht="17.1" customHeight="true" spans="1:149">
      <c r="A23" s="17" t="s">
        <v>24</v>
      </c>
      <c r="B23" s="17">
        <v>22</v>
      </c>
      <c r="C23" s="18">
        <v>123356</v>
      </c>
      <c r="D23" s="18">
        <v>22</v>
      </c>
      <c r="E23" s="18">
        <v>285916.66</v>
      </c>
      <c r="F23" s="18">
        <v>18300</v>
      </c>
      <c r="G23" s="18">
        <v>1800</v>
      </c>
      <c r="H23" s="18">
        <v>115821</v>
      </c>
      <c r="I23" s="18">
        <v>830880</v>
      </c>
      <c r="J23" s="18">
        <v>7535</v>
      </c>
      <c r="K23" s="1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</row>
    <row r="24" s="4" customFormat="true" ht="17.1" customHeight="true" spans="1:149">
      <c r="A24" s="17" t="s">
        <v>28</v>
      </c>
      <c r="B24" s="17">
        <v>17</v>
      </c>
      <c r="C24" s="18">
        <v>141750</v>
      </c>
      <c r="D24" s="18">
        <v>17</v>
      </c>
      <c r="E24" s="18">
        <v>248461</v>
      </c>
      <c r="F24" s="18">
        <v>19621</v>
      </c>
      <c r="G24" s="18">
        <v>2166</v>
      </c>
      <c r="H24" s="18">
        <v>133181</v>
      </c>
      <c r="I24" s="18">
        <v>770839</v>
      </c>
      <c r="J24" s="18">
        <v>8569</v>
      </c>
      <c r="K24" s="1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</row>
    <row r="25" s="4" customFormat="true" ht="17.1" customHeight="true" spans="1:149">
      <c r="A25" s="17" t="s">
        <v>23</v>
      </c>
      <c r="B25" s="17">
        <v>6</v>
      </c>
      <c r="C25" s="18">
        <v>20140</v>
      </c>
      <c r="D25" s="18">
        <v>6</v>
      </c>
      <c r="E25" s="18">
        <v>33501</v>
      </c>
      <c r="F25" s="18">
        <v>3511</v>
      </c>
      <c r="G25" s="18">
        <v>0</v>
      </c>
      <c r="H25" s="18">
        <v>18301</v>
      </c>
      <c r="I25" s="18">
        <v>21535</v>
      </c>
      <c r="J25" s="18">
        <v>1839</v>
      </c>
      <c r="K25" s="1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</row>
    <row r="26" s="4" customFormat="true" ht="17.1" customHeight="true" spans="1:149">
      <c r="A26" s="17" t="s">
        <v>24</v>
      </c>
      <c r="B26" s="17">
        <v>11</v>
      </c>
      <c r="C26" s="18">
        <v>121610</v>
      </c>
      <c r="D26" s="18">
        <v>11</v>
      </c>
      <c r="E26" s="18">
        <v>214960</v>
      </c>
      <c r="F26" s="18">
        <v>16110</v>
      </c>
      <c r="G26" s="18">
        <v>2166</v>
      </c>
      <c r="H26" s="18">
        <v>114880</v>
      </c>
      <c r="I26" s="18">
        <v>749304</v>
      </c>
      <c r="J26" s="18">
        <v>6730</v>
      </c>
      <c r="K26" s="1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</row>
    <row r="27" s="4" customFormat="true" ht="17.1" customHeight="true" spans="1:149">
      <c r="A27" s="17" t="s">
        <v>29</v>
      </c>
      <c r="B27" s="17">
        <v>7</v>
      </c>
      <c r="C27" s="18">
        <v>51877</v>
      </c>
      <c r="D27" s="18">
        <v>7</v>
      </c>
      <c r="E27" s="18">
        <v>110275</v>
      </c>
      <c r="F27" s="18">
        <v>8130</v>
      </c>
      <c r="G27" s="18">
        <v>0</v>
      </c>
      <c r="H27" s="18">
        <v>48097</v>
      </c>
      <c r="I27" s="18">
        <v>278948</v>
      </c>
      <c r="J27" s="18">
        <v>3780</v>
      </c>
      <c r="K27" s="1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</row>
    <row r="28" s="4" customFormat="true" ht="17.1" customHeight="true" spans="1:149">
      <c r="A28" s="17" t="s">
        <v>23</v>
      </c>
      <c r="B28" s="17">
        <v>5</v>
      </c>
      <c r="C28" s="18">
        <v>19375</v>
      </c>
      <c r="D28" s="18">
        <v>5</v>
      </c>
      <c r="E28" s="18">
        <v>35640</v>
      </c>
      <c r="F28" s="18">
        <v>2970</v>
      </c>
      <c r="G28" s="18">
        <v>0</v>
      </c>
      <c r="H28" s="18">
        <v>17820</v>
      </c>
      <c r="I28" s="18">
        <v>18212</v>
      </c>
      <c r="J28" s="18">
        <v>1555</v>
      </c>
      <c r="K28" s="1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</row>
    <row r="29" s="4" customFormat="true" ht="17.1" customHeight="true" spans="1:149">
      <c r="A29" s="17" t="s">
        <v>24</v>
      </c>
      <c r="B29" s="17">
        <v>2</v>
      </c>
      <c r="C29" s="18">
        <v>32502</v>
      </c>
      <c r="D29" s="18">
        <v>2</v>
      </c>
      <c r="E29" s="18">
        <v>74635</v>
      </c>
      <c r="F29" s="18">
        <v>5160</v>
      </c>
      <c r="G29" s="18">
        <v>0</v>
      </c>
      <c r="H29" s="18">
        <v>30277</v>
      </c>
      <c r="I29" s="18">
        <v>260736</v>
      </c>
      <c r="J29" s="18">
        <v>2225</v>
      </c>
      <c r="K29" s="17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</row>
    <row r="30" s="4" customFormat="true" ht="17.1" customHeight="true" spans="1:149">
      <c r="A30" s="17" t="s">
        <v>30</v>
      </c>
      <c r="B30" s="17">
        <v>35</v>
      </c>
      <c r="C30" s="18">
        <v>184264</v>
      </c>
      <c r="D30" s="18">
        <v>49</v>
      </c>
      <c r="E30" s="18">
        <v>300370</v>
      </c>
      <c r="F30" s="18">
        <v>24025</v>
      </c>
      <c r="G30" s="18">
        <v>500</v>
      </c>
      <c r="H30" s="18">
        <v>173295</v>
      </c>
      <c r="I30" s="18">
        <v>870742</v>
      </c>
      <c r="J30" s="18">
        <v>10969</v>
      </c>
      <c r="K30" s="17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</row>
    <row r="31" s="4" customFormat="true" ht="17.1" customHeight="true" spans="1:149">
      <c r="A31" s="17" t="s">
        <v>23</v>
      </c>
      <c r="B31" s="17">
        <v>15</v>
      </c>
      <c r="C31" s="18">
        <v>51840</v>
      </c>
      <c r="D31" s="18">
        <v>15</v>
      </c>
      <c r="E31" s="18">
        <v>89463</v>
      </c>
      <c r="F31" s="18">
        <v>7560</v>
      </c>
      <c r="G31" s="18">
        <v>0</v>
      </c>
      <c r="H31" s="18">
        <v>47860</v>
      </c>
      <c r="I31" s="18">
        <v>46626</v>
      </c>
      <c r="J31" s="18">
        <v>3980</v>
      </c>
      <c r="K31" s="17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</row>
    <row r="32" s="4" customFormat="true" ht="17.1" customHeight="true" spans="1:149">
      <c r="A32" s="17" t="s">
        <v>24</v>
      </c>
      <c r="B32" s="17">
        <v>20</v>
      </c>
      <c r="C32" s="18">
        <v>132424</v>
      </c>
      <c r="D32" s="18">
        <v>34</v>
      </c>
      <c r="E32" s="18">
        <v>210907</v>
      </c>
      <c r="F32" s="18">
        <v>16465</v>
      </c>
      <c r="G32" s="18">
        <v>500</v>
      </c>
      <c r="H32" s="18">
        <v>125435</v>
      </c>
      <c r="I32" s="18">
        <v>824116</v>
      </c>
      <c r="J32" s="18">
        <v>6989</v>
      </c>
      <c r="K32" s="1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</row>
    <row r="33" s="3" customFormat="true" ht="17.1" customHeight="true" spans="1:256">
      <c r="A33" s="17" t="s">
        <v>31</v>
      </c>
      <c r="B33" s="18">
        <f>B37+B41+B45+B49+B53</f>
        <v>47</v>
      </c>
      <c r="C33" s="18">
        <f t="shared" ref="C33:J33" si="6">C37+C41+C45+C49+C53</f>
        <v>43147.7</v>
      </c>
      <c r="D33" s="18">
        <f t="shared" si="6"/>
        <v>132</v>
      </c>
      <c r="E33" s="18">
        <f t="shared" si="6"/>
        <v>132665</v>
      </c>
      <c r="F33" s="18">
        <f t="shared" si="6"/>
        <v>12680</v>
      </c>
      <c r="G33" s="18">
        <f t="shared" si="6"/>
        <v>12680</v>
      </c>
      <c r="H33" s="18">
        <f t="shared" si="6"/>
        <v>36421</v>
      </c>
      <c r="I33" s="18">
        <f t="shared" si="6"/>
        <v>80830</v>
      </c>
      <c r="J33" s="18">
        <f t="shared" si="6"/>
        <v>6726.7</v>
      </c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</row>
    <row r="34" s="3" customFormat="true" ht="17.1" customHeight="true" spans="1:256">
      <c r="A34" s="17" t="s">
        <v>32</v>
      </c>
      <c r="B34" s="18">
        <f>B38+B42+B46+B50+B54</f>
        <v>53</v>
      </c>
      <c r="C34" s="18">
        <f t="shared" ref="C34:J34" si="7">C38+C42+C46+C50+C54</f>
        <v>265574.2</v>
      </c>
      <c r="D34" s="18">
        <f t="shared" si="7"/>
        <v>232</v>
      </c>
      <c r="E34" s="18">
        <f t="shared" si="7"/>
        <v>614705</v>
      </c>
      <c r="F34" s="18">
        <f t="shared" si="7"/>
        <v>41833</v>
      </c>
      <c r="G34" s="18">
        <f t="shared" si="7"/>
        <v>23113</v>
      </c>
      <c r="H34" s="18">
        <f t="shared" si="7"/>
        <v>241781</v>
      </c>
      <c r="I34" s="18">
        <f t="shared" si="7"/>
        <v>1963552</v>
      </c>
      <c r="J34" s="18">
        <f t="shared" si="7"/>
        <v>23793.2</v>
      </c>
      <c r="K34" s="22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</row>
    <row r="35" s="3" customFormat="true" ht="17.1" customHeight="true" spans="1:256">
      <c r="A35" s="17" t="s">
        <v>33</v>
      </c>
      <c r="B35" s="18">
        <f>B39+B43+B47+B51+B55</f>
        <v>10</v>
      </c>
      <c r="C35" s="18">
        <f t="shared" ref="C35:J35" si="8">C39+C43+C47+C51+C55</f>
        <v>173503.5</v>
      </c>
      <c r="D35" s="18">
        <f t="shared" si="8"/>
        <v>84</v>
      </c>
      <c r="E35" s="18">
        <f t="shared" si="8"/>
        <v>410181</v>
      </c>
      <c r="F35" s="18">
        <f t="shared" si="8"/>
        <v>17450</v>
      </c>
      <c r="G35" s="18">
        <f t="shared" si="8"/>
        <v>13200</v>
      </c>
      <c r="H35" s="18">
        <f t="shared" si="8"/>
        <v>161363</v>
      </c>
      <c r="I35" s="18">
        <f t="shared" si="8"/>
        <v>2534705</v>
      </c>
      <c r="J35" s="18">
        <f t="shared" si="8"/>
        <v>12140.5</v>
      </c>
      <c r="K35" s="22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</row>
    <row r="36" s="4" customFormat="true" ht="19" customHeight="true" spans="1:256">
      <c r="A36" s="17" t="s">
        <v>34</v>
      </c>
      <c r="B36" s="17">
        <f t="shared" ref="B36:J36" si="9">SUM(B37:B39)</f>
        <v>12</v>
      </c>
      <c r="C36" s="18">
        <f t="shared" ref="C36:C55" si="10">SUM(H36,J36)</f>
        <v>88891.8</v>
      </c>
      <c r="D36" s="17">
        <f t="shared" si="9"/>
        <v>57</v>
      </c>
      <c r="E36" s="17">
        <f t="shared" si="9"/>
        <v>214482</v>
      </c>
      <c r="F36" s="17">
        <f t="shared" si="9"/>
        <v>10928</v>
      </c>
      <c r="G36" s="17">
        <f t="shared" si="9"/>
        <v>6218</v>
      </c>
      <c r="H36" s="17">
        <f t="shared" si="9"/>
        <v>82678</v>
      </c>
      <c r="I36" s="17">
        <f t="shared" si="9"/>
        <v>507355</v>
      </c>
      <c r="J36" s="18">
        <f t="shared" si="9"/>
        <v>6213.8</v>
      </c>
      <c r="K36" s="17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</row>
    <row r="37" s="4" customFormat="true" ht="19" customHeight="true" spans="1:149">
      <c r="A37" s="17" t="s">
        <v>23</v>
      </c>
      <c r="B37" s="17">
        <v>3</v>
      </c>
      <c r="C37" s="18">
        <f t="shared" si="10"/>
        <v>5579.4</v>
      </c>
      <c r="D37" s="17">
        <v>3</v>
      </c>
      <c r="E37" s="17">
        <v>16404</v>
      </c>
      <c r="F37" s="17">
        <v>1260</v>
      </c>
      <c r="G37" s="17">
        <v>1260</v>
      </c>
      <c r="H37" s="17">
        <v>4921</v>
      </c>
      <c r="I37" s="17">
        <v>7830</v>
      </c>
      <c r="J37" s="18">
        <v>658.4</v>
      </c>
      <c r="K37" s="1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</row>
    <row r="38" s="4" customFormat="true" ht="19" customHeight="true" spans="1:149">
      <c r="A38" s="17" t="s">
        <v>24</v>
      </c>
      <c r="B38" s="17">
        <v>7</v>
      </c>
      <c r="C38" s="18">
        <f t="shared" si="10"/>
        <v>76080.5</v>
      </c>
      <c r="D38" s="17">
        <v>49</v>
      </c>
      <c r="E38" s="17">
        <v>174978</v>
      </c>
      <c r="F38" s="17">
        <v>9068</v>
      </c>
      <c r="G38" s="17">
        <v>4958</v>
      </c>
      <c r="H38" s="17">
        <v>71010</v>
      </c>
      <c r="I38" s="17">
        <v>411913</v>
      </c>
      <c r="J38" s="18">
        <v>5070.5</v>
      </c>
      <c r="K38" s="1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</row>
    <row r="39" s="4" customFormat="true" ht="19" customHeight="true" spans="1:149">
      <c r="A39" s="17" t="s">
        <v>35</v>
      </c>
      <c r="B39" s="17">
        <v>2</v>
      </c>
      <c r="C39" s="18">
        <f t="shared" si="10"/>
        <v>7231.9</v>
      </c>
      <c r="D39" s="17">
        <v>5</v>
      </c>
      <c r="E39" s="17">
        <v>23100</v>
      </c>
      <c r="F39" s="17">
        <v>600</v>
      </c>
      <c r="G39" s="17"/>
      <c r="H39" s="17">
        <v>6747</v>
      </c>
      <c r="I39" s="17">
        <v>87612</v>
      </c>
      <c r="J39" s="18">
        <v>484.9</v>
      </c>
      <c r="K39" s="17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</row>
    <row r="40" s="4" customFormat="true" ht="19" customHeight="true" spans="1:256">
      <c r="A40" s="17" t="s">
        <v>36</v>
      </c>
      <c r="B40" s="17">
        <f t="shared" ref="B40:J40" si="11">SUM(B41:B43)</f>
        <v>23</v>
      </c>
      <c r="C40" s="18">
        <f t="shared" si="10"/>
        <v>102487</v>
      </c>
      <c r="D40" s="17">
        <f t="shared" si="11"/>
        <v>23</v>
      </c>
      <c r="E40" s="17">
        <f t="shared" si="11"/>
        <v>268846</v>
      </c>
      <c r="F40" s="17">
        <f t="shared" si="11"/>
        <v>16730</v>
      </c>
      <c r="G40" s="17">
        <f t="shared" si="11"/>
        <v>12780</v>
      </c>
      <c r="H40" s="17">
        <f t="shared" si="11"/>
        <v>92100</v>
      </c>
      <c r="I40" s="17">
        <f t="shared" si="11"/>
        <v>1101915</v>
      </c>
      <c r="J40" s="18">
        <f t="shared" si="11"/>
        <v>10387</v>
      </c>
      <c r="K40" s="17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</row>
    <row r="41" s="4" customFormat="true" ht="19" customHeight="true" spans="1:149">
      <c r="A41" s="17" t="s">
        <v>23</v>
      </c>
      <c r="B41" s="17">
        <v>11</v>
      </c>
      <c r="C41" s="18">
        <f t="shared" si="10"/>
        <v>10311.2</v>
      </c>
      <c r="D41" s="17">
        <v>11</v>
      </c>
      <c r="E41" s="17">
        <v>31546</v>
      </c>
      <c r="F41" s="17">
        <v>3180</v>
      </c>
      <c r="G41" s="17">
        <v>3180</v>
      </c>
      <c r="H41" s="17">
        <v>8600</v>
      </c>
      <c r="I41" s="17">
        <v>20166</v>
      </c>
      <c r="J41" s="18">
        <v>1711.2</v>
      </c>
      <c r="K41" s="17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</row>
    <row r="42" s="4" customFormat="true" ht="19" customHeight="true" spans="1:149">
      <c r="A42" s="17" t="s">
        <v>24</v>
      </c>
      <c r="B42" s="17">
        <v>10</v>
      </c>
      <c r="C42" s="18">
        <f t="shared" si="10"/>
        <v>56661.6</v>
      </c>
      <c r="D42" s="17">
        <v>10</v>
      </c>
      <c r="E42" s="17">
        <v>138900</v>
      </c>
      <c r="F42" s="17">
        <v>9500</v>
      </c>
      <c r="G42" s="17">
        <v>6000</v>
      </c>
      <c r="H42" s="17">
        <v>50800</v>
      </c>
      <c r="I42" s="17">
        <v>493476</v>
      </c>
      <c r="J42" s="18">
        <v>5861.6</v>
      </c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</row>
    <row r="43" s="4" customFormat="true" ht="19" customHeight="true" spans="1:149">
      <c r="A43" s="17" t="s">
        <v>35</v>
      </c>
      <c r="B43" s="17">
        <v>2</v>
      </c>
      <c r="C43" s="18">
        <f t="shared" si="10"/>
        <v>35514.2</v>
      </c>
      <c r="D43" s="17">
        <v>2</v>
      </c>
      <c r="E43" s="17">
        <v>98400</v>
      </c>
      <c r="F43" s="17">
        <v>4050</v>
      </c>
      <c r="G43" s="17">
        <v>3600</v>
      </c>
      <c r="H43" s="17">
        <v>32700</v>
      </c>
      <c r="I43" s="17">
        <v>588273</v>
      </c>
      <c r="J43" s="18">
        <v>2814.2</v>
      </c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</row>
    <row r="44" s="5" customFormat="true" ht="19" customHeight="true" spans="1:256">
      <c r="A44" s="19" t="s">
        <v>37</v>
      </c>
      <c r="B44" s="19">
        <f t="shared" ref="B44:J44" si="12">SUM(B45:B47)</f>
        <v>12</v>
      </c>
      <c r="C44" s="18">
        <f t="shared" si="10"/>
        <v>50594</v>
      </c>
      <c r="D44" s="19">
        <f t="shared" si="12"/>
        <v>67</v>
      </c>
      <c r="E44" s="19">
        <f t="shared" si="12"/>
        <v>146455</v>
      </c>
      <c r="F44" s="19">
        <f t="shared" si="12"/>
        <v>9540</v>
      </c>
      <c r="G44" s="19">
        <f t="shared" si="12"/>
        <v>2350</v>
      </c>
      <c r="H44" s="19">
        <f t="shared" si="12"/>
        <v>45005</v>
      </c>
      <c r="I44" s="19">
        <f t="shared" si="12"/>
        <v>551735</v>
      </c>
      <c r="J44" s="23">
        <f t="shared" si="12"/>
        <v>5589</v>
      </c>
      <c r="K44" s="1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</row>
    <row r="45" ht="19" customHeight="true" spans="1:11">
      <c r="A45" s="17" t="s">
        <v>23</v>
      </c>
      <c r="B45" s="19">
        <v>5</v>
      </c>
      <c r="C45" s="18">
        <f t="shared" si="10"/>
        <v>10968.8</v>
      </c>
      <c r="D45" s="19">
        <v>33</v>
      </c>
      <c r="E45" s="19">
        <v>36560</v>
      </c>
      <c r="F45" s="19">
        <v>2070</v>
      </c>
      <c r="G45" s="19">
        <v>2070</v>
      </c>
      <c r="H45" s="19">
        <v>9900</v>
      </c>
      <c r="I45" s="19">
        <v>12872</v>
      </c>
      <c r="J45" s="23">
        <v>1068.8</v>
      </c>
      <c r="K45" s="19"/>
    </row>
    <row r="46" ht="19" customHeight="true" spans="1:11">
      <c r="A46" s="17" t="s">
        <v>24</v>
      </c>
      <c r="B46" s="19">
        <v>6</v>
      </c>
      <c r="C46" s="18">
        <f t="shared" si="10"/>
        <v>13691.4</v>
      </c>
      <c r="D46" s="19">
        <v>22</v>
      </c>
      <c r="E46" s="19">
        <v>46035</v>
      </c>
      <c r="F46" s="19">
        <v>4920</v>
      </c>
      <c r="G46" s="19">
        <v>280</v>
      </c>
      <c r="H46" s="19">
        <v>10930</v>
      </c>
      <c r="I46" s="19">
        <v>168799</v>
      </c>
      <c r="J46" s="23">
        <v>2761.4</v>
      </c>
      <c r="K46" s="19"/>
    </row>
    <row r="47" ht="19" customHeight="true" spans="1:11">
      <c r="A47" s="17" t="s">
        <v>35</v>
      </c>
      <c r="B47" s="19">
        <v>1</v>
      </c>
      <c r="C47" s="18">
        <f t="shared" si="10"/>
        <v>25933.8</v>
      </c>
      <c r="D47" s="19">
        <v>12</v>
      </c>
      <c r="E47" s="19">
        <v>63860</v>
      </c>
      <c r="F47" s="19">
        <v>2550</v>
      </c>
      <c r="G47" s="19"/>
      <c r="H47" s="19">
        <v>24175</v>
      </c>
      <c r="I47" s="19">
        <v>370064</v>
      </c>
      <c r="J47" s="23">
        <v>1758.8</v>
      </c>
      <c r="K47" s="24"/>
    </row>
    <row r="48" s="5" customFormat="true" ht="19" customHeight="true" spans="1:256">
      <c r="A48" s="17" t="s">
        <v>38</v>
      </c>
      <c r="B48" s="17">
        <f t="shared" ref="B48:J48" si="13">SUM(B49:B51)</f>
        <v>33</v>
      </c>
      <c r="C48" s="18">
        <f t="shared" si="10"/>
        <v>80852.9</v>
      </c>
      <c r="D48" s="17">
        <f t="shared" si="13"/>
        <v>162</v>
      </c>
      <c r="E48" s="17">
        <f t="shared" si="13"/>
        <v>223318</v>
      </c>
      <c r="F48" s="17">
        <f t="shared" si="13"/>
        <v>11565</v>
      </c>
      <c r="G48" s="17">
        <f t="shared" si="13"/>
        <v>9985</v>
      </c>
      <c r="H48" s="17">
        <f t="shared" si="13"/>
        <v>73820</v>
      </c>
      <c r="I48" s="17">
        <f t="shared" si="13"/>
        <v>864413</v>
      </c>
      <c r="J48" s="18">
        <f t="shared" si="13"/>
        <v>7032.9</v>
      </c>
      <c r="K48" s="17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</row>
    <row r="49" ht="19" customHeight="true" spans="1:11">
      <c r="A49" s="17" t="s">
        <v>23</v>
      </c>
      <c r="B49" s="17">
        <v>11</v>
      </c>
      <c r="C49" s="18">
        <f t="shared" si="10"/>
        <v>7384.8</v>
      </c>
      <c r="D49" s="17">
        <v>39</v>
      </c>
      <c r="E49" s="17">
        <v>24355</v>
      </c>
      <c r="F49" s="17">
        <v>2970</v>
      </c>
      <c r="G49" s="17">
        <v>2970</v>
      </c>
      <c r="H49" s="17">
        <v>5800</v>
      </c>
      <c r="I49" s="17">
        <v>18920</v>
      </c>
      <c r="J49" s="18">
        <v>1584.8</v>
      </c>
      <c r="K49" s="17"/>
    </row>
    <row r="50" ht="19" customHeight="true" spans="1:11">
      <c r="A50" s="17" t="s">
        <v>24</v>
      </c>
      <c r="B50" s="17">
        <v>19</v>
      </c>
      <c r="C50" s="18">
        <f t="shared" si="10"/>
        <v>31210.1</v>
      </c>
      <c r="D50" s="17">
        <v>83</v>
      </c>
      <c r="E50" s="17">
        <v>100626</v>
      </c>
      <c r="F50" s="17">
        <v>3945</v>
      </c>
      <c r="G50" s="17">
        <v>3015</v>
      </c>
      <c r="H50" s="17">
        <v>29020</v>
      </c>
      <c r="I50" s="17">
        <v>170017</v>
      </c>
      <c r="J50" s="18">
        <v>2190.1</v>
      </c>
      <c r="K50" s="17"/>
    </row>
    <row r="51" ht="19" customHeight="true" spans="1:11">
      <c r="A51" s="17" t="s">
        <v>35</v>
      </c>
      <c r="B51" s="17">
        <v>3</v>
      </c>
      <c r="C51" s="18">
        <f t="shared" si="10"/>
        <v>42258</v>
      </c>
      <c r="D51" s="17">
        <v>40</v>
      </c>
      <c r="E51" s="17">
        <v>98337</v>
      </c>
      <c r="F51" s="17">
        <v>4650</v>
      </c>
      <c r="G51" s="17">
        <v>4000</v>
      </c>
      <c r="H51" s="17">
        <v>39000</v>
      </c>
      <c r="I51" s="17">
        <v>675476</v>
      </c>
      <c r="J51" s="18">
        <v>3258</v>
      </c>
      <c r="K51" s="17"/>
    </row>
    <row r="52" s="5" customFormat="true" ht="19" customHeight="true" spans="1:256">
      <c r="A52" s="17" t="s">
        <v>39</v>
      </c>
      <c r="B52" s="17">
        <f t="shared" ref="B52:J52" si="14">SUM(B53:B55)</f>
        <v>30</v>
      </c>
      <c r="C52" s="18">
        <f t="shared" si="10"/>
        <v>159399.7</v>
      </c>
      <c r="D52" s="17">
        <f t="shared" si="14"/>
        <v>139</v>
      </c>
      <c r="E52" s="17">
        <f t="shared" si="14"/>
        <v>304450</v>
      </c>
      <c r="F52" s="17">
        <f t="shared" si="14"/>
        <v>23200</v>
      </c>
      <c r="G52" s="17">
        <f t="shared" si="14"/>
        <v>17660</v>
      </c>
      <c r="H52" s="17">
        <f t="shared" si="14"/>
        <v>145962</v>
      </c>
      <c r="I52" s="17">
        <f t="shared" si="14"/>
        <v>1553669</v>
      </c>
      <c r="J52" s="18">
        <f t="shared" si="14"/>
        <v>13437.7</v>
      </c>
      <c r="K52" s="17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</row>
    <row r="53" ht="19" customHeight="true" spans="1:11">
      <c r="A53" s="17" t="s">
        <v>23</v>
      </c>
      <c r="B53" s="17">
        <v>17</v>
      </c>
      <c r="C53" s="18">
        <f t="shared" si="10"/>
        <v>8903.5</v>
      </c>
      <c r="D53" s="17">
        <v>46</v>
      </c>
      <c r="E53" s="17">
        <v>23800</v>
      </c>
      <c r="F53" s="17">
        <v>3200</v>
      </c>
      <c r="G53" s="17">
        <v>3200</v>
      </c>
      <c r="H53" s="17">
        <v>7200</v>
      </c>
      <c r="I53" s="17">
        <v>21042</v>
      </c>
      <c r="J53" s="18">
        <v>1703.5</v>
      </c>
      <c r="K53" s="17"/>
    </row>
    <row r="54" ht="19" customHeight="true" spans="1:11">
      <c r="A54" s="17" t="s">
        <v>24</v>
      </c>
      <c r="B54" s="17">
        <v>11</v>
      </c>
      <c r="C54" s="18">
        <f t="shared" si="10"/>
        <v>87930.6</v>
      </c>
      <c r="D54" s="17">
        <v>68</v>
      </c>
      <c r="E54" s="17">
        <v>154166</v>
      </c>
      <c r="F54" s="17">
        <v>14400</v>
      </c>
      <c r="G54" s="17">
        <v>8860</v>
      </c>
      <c r="H54" s="17">
        <v>80021</v>
      </c>
      <c r="I54" s="17">
        <v>719347</v>
      </c>
      <c r="J54" s="18">
        <v>7909.6</v>
      </c>
      <c r="K54" s="22"/>
    </row>
    <row r="55" ht="19" customHeight="true" spans="1:11">
      <c r="A55" s="17" t="s">
        <v>35</v>
      </c>
      <c r="B55" s="17">
        <v>2</v>
      </c>
      <c r="C55" s="18">
        <f t="shared" si="10"/>
        <v>62565.6</v>
      </c>
      <c r="D55" s="17">
        <v>25</v>
      </c>
      <c r="E55" s="17">
        <v>126484</v>
      </c>
      <c r="F55" s="17">
        <v>5600</v>
      </c>
      <c r="G55" s="17">
        <v>5600</v>
      </c>
      <c r="H55" s="17">
        <v>58741</v>
      </c>
      <c r="I55" s="17">
        <v>813280</v>
      </c>
      <c r="J55" s="18">
        <v>3824.6</v>
      </c>
      <c r="K55" s="22"/>
    </row>
  </sheetData>
  <mergeCells count="7">
    <mergeCell ref="A2:K2"/>
    <mergeCell ref="D3:H3"/>
    <mergeCell ref="I3:J3"/>
    <mergeCell ref="A3:A4"/>
    <mergeCell ref="B3:B4"/>
    <mergeCell ref="C3:C4"/>
    <mergeCell ref="K3:K4"/>
  </mergeCells>
  <printOptions horizontalCentered="true"/>
  <pageMargins left="0.393055555555556" right="0.393055555555556" top="0.393055555555556" bottom="0.393055555555556" header="0.298611111111111" footer="0.196527777777778"/>
  <pageSetup paperSize="9" scale="97" orientation="landscape" useFirstPageNumber="true" horizontalDpi="600" verticalDpi="600"/>
  <headerFooter alignWithMargins="0">
    <oddFooter>&amp;C第 &amp;P 页</oddFooter>
  </headerFooter>
  <rowBreaks count="1" manualBreakCount="1">
    <brk id="2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修改后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</dc:creator>
  <cp:lastModifiedBy>韦一涵</cp:lastModifiedBy>
  <cp:revision>1</cp:revision>
  <dcterms:created xsi:type="dcterms:W3CDTF">2015-10-13T00:38:00Z</dcterms:created>
  <cp:lastPrinted>2016-12-08T18:48:00Z</cp:lastPrinted>
  <dcterms:modified xsi:type="dcterms:W3CDTF">2022-05-11T10:45:40Z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C520A35E3A33411FBAF48981A6295EEA</vt:lpwstr>
  </property>
  <property fmtid="{D5CDD505-2E9C-101B-9397-08002B2CF9AE}" pid="4" name="KSOReadingLayout">
    <vt:bool>true</vt:bool>
  </property>
</Properties>
</file>